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 activeTab="1"/>
  </bookViews>
  <sheets>
    <sheet name="Bilans aktywa 2012-2014" sheetId="1" r:id="rId1"/>
    <sheet name="Bilans pasywa 2012-2014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E81" i="2"/>
  <c r="E52"/>
  <c r="D52"/>
  <c r="C52"/>
  <c r="E50"/>
  <c r="D50"/>
  <c r="C50"/>
  <c r="E41"/>
  <c r="D41"/>
  <c r="C41"/>
  <c r="E37"/>
  <c r="D37"/>
  <c r="C37"/>
  <c r="E33"/>
  <c r="D33"/>
  <c r="C33"/>
  <c r="E32"/>
  <c r="D32"/>
  <c r="C32"/>
  <c r="E31"/>
  <c r="D31"/>
  <c r="C31"/>
  <c r="E26"/>
  <c r="D26"/>
  <c r="C26"/>
  <c r="E24"/>
  <c r="D24"/>
  <c r="C24"/>
  <c r="E21"/>
  <c r="D21"/>
  <c r="C21"/>
  <c r="E18"/>
  <c r="D18"/>
  <c r="C18"/>
  <c r="E16"/>
  <c r="D16"/>
  <c r="C16"/>
  <c r="E15"/>
  <c r="D15"/>
  <c r="C15"/>
  <c r="E5"/>
  <c r="E79" s="1"/>
  <c r="D5"/>
  <c r="D79" s="1"/>
  <c r="D81" s="1"/>
  <c r="C5"/>
  <c r="C79" s="1"/>
  <c r="C81" s="1"/>
  <c r="E73" i="1"/>
  <c r="D73"/>
  <c r="C73"/>
  <c r="E68"/>
  <c r="D68"/>
  <c r="C68"/>
  <c r="E63"/>
  <c r="D63"/>
  <c r="C63"/>
  <c r="E62"/>
  <c r="D62"/>
  <c r="C62"/>
  <c r="E61"/>
  <c r="D61"/>
  <c r="C61"/>
  <c r="E55"/>
  <c r="D55"/>
  <c r="C55"/>
  <c r="E54"/>
  <c r="D54"/>
  <c r="C54"/>
  <c r="E49"/>
  <c r="D49"/>
  <c r="C49"/>
  <c r="E48"/>
  <c r="D48"/>
  <c r="C48"/>
  <c r="E42"/>
  <c r="D42"/>
  <c r="C42"/>
  <c r="E41"/>
  <c r="D41"/>
  <c r="C41"/>
  <c r="E38"/>
  <c r="D38"/>
  <c r="C38"/>
  <c r="E32"/>
  <c r="D32"/>
  <c r="C32"/>
  <c r="E27"/>
  <c r="D27"/>
  <c r="C27"/>
  <c r="E26"/>
  <c r="D26"/>
  <c r="C26"/>
  <c r="E23"/>
  <c r="D23"/>
  <c r="C23"/>
  <c r="E20"/>
  <c r="D20"/>
  <c r="C20"/>
  <c r="D12"/>
  <c r="C12"/>
  <c r="E11"/>
  <c r="D11"/>
  <c r="C11"/>
  <c r="E6"/>
  <c r="D6"/>
  <c r="C6"/>
  <c r="E5"/>
  <c r="E79" s="1"/>
  <c r="D5"/>
  <c r="D79" s="1"/>
  <c r="C5"/>
  <c r="C79" s="1"/>
</calcChain>
</file>

<file path=xl/sharedStrings.xml><?xml version="1.0" encoding="utf-8"?>
<sst xmlns="http://schemas.openxmlformats.org/spreadsheetml/2006/main" count="266" uniqueCount="126">
  <si>
    <t>Szpital Pediatryczny w Bielsku - Białej</t>
  </si>
  <si>
    <t>AKTYWA</t>
  </si>
  <si>
    <t>Stan na</t>
  </si>
  <si>
    <t>31.XII.2012</t>
  </si>
  <si>
    <t>31.XII.2013</t>
  </si>
  <si>
    <t>31.XII.2014</t>
  </si>
  <si>
    <t>A.</t>
  </si>
  <si>
    <t>Aktywa trwałe</t>
  </si>
  <si>
    <t>I.</t>
  </si>
  <si>
    <t>Wartości niematerialne i prawne</t>
  </si>
  <si>
    <t>1.</t>
  </si>
  <si>
    <t>Koszty zakończonych prac rozwojowych</t>
  </si>
  <si>
    <t>2.</t>
  </si>
  <si>
    <t>Wartość firmy</t>
  </si>
  <si>
    <t>3.</t>
  </si>
  <si>
    <t>Inne wartości niematerialne i prawne</t>
  </si>
  <si>
    <t>4.</t>
  </si>
  <si>
    <t>Zaliczki na wartości niematerialne i prawne</t>
  </si>
  <si>
    <t>II.</t>
  </si>
  <si>
    <t>Rzeczowe aktywa trwałe</t>
  </si>
  <si>
    <t>Środki trwałe</t>
  </si>
  <si>
    <t>a)</t>
  </si>
  <si>
    <t>grunty (w tym prawo użytkowania wieczystego gruntu)</t>
  </si>
  <si>
    <t>b)</t>
  </si>
  <si>
    <t>budynki, lokale i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</si>
  <si>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</si>
  <si>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</si>
  <si>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</si>
  <si>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</si>
  <si>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</si>
  <si>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</si>
  <si>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</si>
  <si>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</si>
  <si>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</si>
  <si>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</si>
  <si>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</si>
  <si>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</si>
  <si>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</si>
  <si>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</si>
  <si>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</si>
  <si>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</si>
  <si>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>w jednostkach powiązanych</t>
  </si>
  <si>
    <t>–</t>
  </si>
  <si>
    <t>udziały lub akcje</t>
  </si>
  <si>
    <t>inne papiery wartościowe</t>
  </si>
  <si>
    <t>udzielone pożyczki</t>
  </si>
  <si>
    <t>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</si>
  <si>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</si>
  <si>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</si>
  <si>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</si>
  <si>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</si>
  <si>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</si>
  <si>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</si>
  <si>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</si>
  <si>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</si>
  <si>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</si>
  <si>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</si>
  <si>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</si>
  <si>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</si>
  <si>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</si>
  <si>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</si>
  <si>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</si>
  <si>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</si>
  <si>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jednostek powiązanych</t>
  </si>
  <si>
    <t>z tytułu dostaw i usług, o okresie spłaty:</t>
  </si>
  <si>
    <t>do 12 miesięcy</t>
  </si>
  <si>
    <t>powyżej 12 miesięcy</t>
  </si>
  <si>
    <t>inne</t>
  </si>
  <si>
    <t>Należności od pozostałych jednostek</t>
  </si>
  <si>
    <t>z tytułu podatków, dotacji, ceł, ubezpieczeń społecznych i zdrowotnych oraz innych świadczeń</t>
  </si>
  <si>
    <t>dochodzone na drodze sądowej</t>
  </si>
  <si>
    <t>Inwestycje krótkoterminowe</t>
  </si>
  <si>
    <t>Krótkoterminowe aktywa finansowe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</si>
  <si>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</si>
  <si>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</si>
  <si>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</si>
  <si>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</si>
  <si>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</si>
  <si>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</si>
  <si>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</si>
  <si>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Aktywa razem</t>
  </si>
  <si>
    <t>PASYWA</t>
  </si>
  <si>
    <t>Kapitał (fundusz) własny</t>
  </si>
  <si>
    <t>Kapitał (fundusz) podstawowy</t>
  </si>
  <si>
    <t xml:space="preserve">Należne wpłaty na kapitał podstawowy (wielkość ujemna) </t>
  </si>
  <si>
    <t xml:space="preserve">Udziały (akcje) własne (wielkość ujemna) </t>
  </si>
  <si>
    <t>Kapitał (fundusz) zapasowy</t>
  </si>
  <si>
    <t xml:space="preserve">Kapitał (fundusz) z aktualizacji wyceny </t>
  </si>
  <si>
    <t>VI.</t>
  </si>
  <si>
    <t xml:space="preserve">Pozostałe kapitały (fundusze) rezerwowe </t>
  </si>
  <si>
    <t>VII.</t>
  </si>
  <si>
    <t xml:space="preserve">Zysk (strata) z lat ubiegłych </t>
  </si>
  <si>
    <t>VIII.</t>
  </si>
  <si>
    <t xml:space="preserve">Zysk (strata) netto </t>
  </si>
  <si>
    <t>IX.</t>
  </si>
  <si>
    <t>Odpisy z zysku netto w ciągu roku obrotowego (wielkość ujemna)</t>
  </si>
  <si>
    <t>Zobowiązania i rezerwy na zobowiązania</t>
  </si>
  <si>
    <t xml:space="preserve">Rezerwy na zobowiązania </t>
  </si>
  <si>
    <t>Rezerwa z tytułu odroczonego podatku dochodowego</t>
  </si>
  <si>
    <t>Rezerwa na świadczenia emerytalne i podobne</t>
  </si>
  <si>
    <t>długoterminowa</t>
  </si>
  <si>
    <t xml:space="preserve">krótkoterminowa </t>
  </si>
  <si>
    <t>Pozostałe rezerwy</t>
  </si>
  <si>
    <t>długoterminowe</t>
  </si>
  <si>
    <t>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</si>
  <si>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</si>
  <si>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</si>
  <si>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</si>
  <si>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</si>
  <si>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</si>
  <si>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</si>
  <si>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 xml:space="preserve">Zobowiązania krótkoterminowe </t>
  </si>
  <si>
    <t>z tytułu dostaw i usług, o okresie wymagalności:</t>
  </si>
  <si>
    <t>zaliczki otrzymane na dostawy</t>
  </si>
  <si>
    <t>f)</t>
  </si>
  <si>
    <t>zobowiązania wekslowe</t>
  </si>
  <si>
    <t>g)</t>
  </si>
  <si>
    <t>z tytułu podatków, ceł, ubezpieczeń i innych świadczeń</t>
  </si>
  <si>
    <t>h)</t>
  </si>
  <si>
    <t xml:space="preserve">z tytułu wynagrodzeń </t>
  </si>
  <si>
    <t>i)</t>
  </si>
  <si>
    <t>Fundusze specjalne</t>
  </si>
  <si>
    <t>Rozliczenia międzyokresowe</t>
  </si>
  <si>
    <t>Ujemna wartość firmy</t>
  </si>
  <si>
    <t xml:space="preserve">krótkoterminowe </t>
  </si>
  <si>
    <t>Pasywa razem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</si>
</sst>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" fontId="2" fillId="0" borderId="9" xfId="0" applyNumberFormat="1" applyFont="1" applyFill="1" applyBorder="1" applyAlignment="1" applyProtection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" fontId="0" fillId="0" borderId="9" xfId="0" applyNumberFormat="1" applyFill="1" applyBorder="1" applyAlignment="1" applyProtection="1">
      <alignment wrapText="1"/>
      <protection locked="0"/>
    </xf>
    <xf numFmtId="4" fontId="0" fillId="0" borderId="9" xfId="0" applyNumberFormat="1" applyFill="1" applyBorder="1" applyAlignment="1" applyProtection="1">
      <alignment horizontal="right" wrapText="1"/>
      <protection locked="0"/>
    </xf>
    <xf numFmtId="4" fontId="3" fillId="0" borderId="9" xfId="0" applyNumberFormat="1" applyFont="1" applyFill="1" applyBorder="1" applyAlignment="1" applyProtection="1">
      <alignment wrapText="1"/>
    </xf>
    <xf numFmtId="4" fontId="0" fillId="0" borderId="9" xfId="0" applyNumberFormat="1" applyFill="1" applyBorder="1"/>
    <xf numFmtId="4" fontId="0" fillId="0" borderId="9" xfId="0" applyNumberFormat="1" applyFill="1" applyBorder="1" applyAlignment="1" applyProtection="1">
      <alignment wrapText="1"/>
    </xf>
    <xf numFmtId="0" fontId="0" fillId="0" borderId="9" xfId="0" applyFill="1" applyBorder="1"/>
    <xf numFmtId="4" fontId="4" fillId="0" borderId="9" xfId="0" applyNumberFormat="1" applyFont="1" applyFill="1" applyBorder="1"/>
    <xf numFmtId="4" fontId="4" fillId="0" borderId="9" xfId="0" applyNumberFormat="1" applyFont="1" applyFill="1" applyBorder="1" applyAlignment="1" applyProtection="1">
      <alignment horizontal="right" wrapText="1"/>
      <protection locked="0"/>
    </xf>
    <xf numFmtId="4" fontId="0" fillId="0" borderId="9" xfId="0" applyNumberFormat="1" applyFill="1" applyBorder="1" applyAlignment="1" applyProtection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Alignment="1" applyProtection="1">
      <alignment wrapText="1"/>
    </xf>
    <xf numFmtId="4" fontId="2" fillId="0" borderId="9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4" fontId="0" fillId="0" borderId="0" xfId="0" applyNumberFormat="1"/>
    <xf numFmtId="4" fontId="0" fillId="0" borderId="9" xfId="0" applyNumberForma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elsko%20-%20Bia&#322;a/Finase/2015r.%20-%20finanse/Bilans,%20RZiS/Bilans%202010,%202011,%202012,%202013,%202014,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miesięcznie aktywa"/>
      <sheetName val="Bilans miesiecznie pasywa"/>
      <sheetName val="Bilans aktywa 2012-2015"/>
      <sheetName val="Bilans pasywa 2012-2015"/>
      <sheetName val="Bilans aktywa 2012-2014"/>
      <sheetName val="Bilans pasywa 2012-2014"/>
      <sheetName val="Arkusz1"/>
    </sheetNames>
    <sheetDataSet>
      <sheetData sheetId="0">
        <row r="79">
          <cell r="F79">
            <v>10094223.280000001</v>
          </cell>
          <cell r="G79">
            <v>12405213.59</v>
          </cell>
        </row>
      </sheetData>
      <sheetData sheetId="1">
        <row r="79">
          <cell r="F79">
            <v>10094223.280000001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82"/>
  <sheetViews>
    <sheetView zoomScale="130" zoomScaleNormal="130" workbookViewId="0">
      <pane xSplit="2" ySplit="4" topLeftCell="C71" activePane="bottomRight" state="frozen"/>
      <selection pane="topRight" activeCell="C1" sqref="C1"/>
      <selection pane="bottomLeft" activeCell="A5" sqref="A5"/>
      <selection pane="bottomRight" activeCell="F87" sqref="F87"/>
    </sheetView>
  </sheetViews>
  <sheetFormatPr defaultRowHeight="12.75"/>
  <cols>
    <col min="1" max="1" width="3.7109375" customWidth="1"/>
    <col min="2" max="2" width="49" customWidth="1"/>
    <col min="3" max="4" width="13.85546875" customWidth="1"/>
    <col min="5" max="5" width="13.140625" customWidth="1"/>
  </cols>
  <sheetData>
    <row r="2" spans="1:5">
      <c r="B2" t="s">
        <v>0</v>
      </c>
    </row>
    <row r="3" spans="1:5">
      <c r="A3" s="1" t="s">
        <v>1</v>
      </c>
      <c r="B3" s="2"/>
      <c r="C3" s="3" t="s">
        <v>2</v>
      </c>
      <c r="D3" s="3" t="s">
        <v>2</v>
      </c>
      <c r="E3" s="3" t="s">
        <v>2</v>
      </c>
    </row>
    <row r="4" spans="1:5">
      <c r="A4" s="4"/>
      <c r="B4" s="5"/>
      <c r="C4" s="6" t="s">
        <v>3</v>
      </c>
      <c r="D4" s="6" t="s">
        <v>4</v>
      </c>
      <c r="E4" s="6" t="s">
        <v>5</v>
      </c>
    </row>
    <row r="5" spans="1:5" ht="13.5" customHeight="1">
      <c r="A5" s="7" t="s">
        <v>6</v>
      </c>
      <c r="B5" s="8" t="s">
        <v>7</v>
      </c>
      <c r="C5" s="9">
        <f>(C6+C11+C20+C23+C38)</f>
        <v>7403935.6200000001</v>
      </c>
      <c r="D5" s="9">
        <f>(D6+D11+D20+D23+D38)</f>
        <v>8794881.2300000004</v>
      </c>
      <c r="E5" s="9">
        <f>(E6+E11+E20+E23+E38)</f>
        <v>8910130.0299999993</v>
      </c>
    </row>
    <row r="6" spans="1:5" ht="12" customHeight="1">
      <c r="A6" s="10" t="s">
        <v>8</v>
      </c>
      <c r="B6" s="11" t="s">
        <v>9</v>
      </c>
      <c r="C6" s="9">
        <f>C7+C8+C9+C10</f>
        <v>0</v>
      </c>
      <c r="D6" s="9">
        <f>D7+D8+D9+D10</f>
        <v>0</v>
      </c>
      <c r="E6" s="9">
        <f>E7+E8+E9+E10</f>
        <v>0</v>
      </c>
    </row>
    <row r="7" spans="1:5" ht="12.75" customHeight="1">
      <c r="A7" s="12" t="s">
        <v>10</v>
      </c>
      <c r="B7" s="13" t="s">
        <v>11</v>
      </c>
      <c r="C7" s="14"/>
      <c r="D7" s="14"/>
      <c r="E7" s="14"/>
    </row>
    <row r="8" spans="1:5" ht="16.5" customHeight="1">
      <c r="A8" s="12" t="s">
        <v>12</v>
      </c>
      <c r="B8" s="13" t="s">
        <v>13</v>
      </c>
      <c r="C8" s="14"/>
      <c r="D8" s="14"/>
      <c r="E8" s="14"/>
    </row>
    <row r="9" spans="1:5" ht="12.75" customHeight="1">
      <c r="A9" s="12" t="s">
        <v>14</v>
      </c>
      <c r="B9" s="13" t="s">
        <v>15</v>
      </c>
      <c r="C9" s="15"/>
      <c r="D9" s="15"/>
      <c r="E9" s="15"/>
    </row>
    <row r="10" spans="1:5" ht="15.75" customHeight="1">
      <c r="A10" s="12" t="s">
        <v>16</v>
      </c>
      <c r="B10" s="13" t="s">
        <v>17</v>
      </c>
      <c r="C10" s="14"/>
      <c r="D10" s="14"/>
      <c r="E10" s="14"/>
    </row>
    <row r="11" spans="1:5" ht="12.75" customHeight="1">
      <c r="A11" s="10" t="s">
        <v>18</v>
      </c>
      <c r="B11" s="11" t="s">
        <v>19</v>
      </c>
      <c r="C11" s="9">
        <f>SUM(C12+C18)</f>
        <v>7403935.6200000001</v>
      </c>
      <c r="D11" s="9">
        <f>SUM(D12+D18)</f>
        <v>8794881.2300000004</v>
      </c>
      <c r="E11" s="9">
        <f>SUM(E12+E18)</f>
        <v>8910130.0299999993</v>
      </c>
    </row>
    <row r="12" spans="1:5" ht="12.75" customHeight="1">
      <c r="A12" s="12" t="s">
        <v>10</v>
      </c>
      <c r="B12" s="13" t="s">
        <v>20</v>
      </c>
      <c r="C12" s="16">
        <f>SUM(C13+C14+C15+C16+C17)</f>
        <v>6107515.1299999999</v>
      </c>
      <c r="D12" s="16">
        <f>SUM(D13+D14+D15+D16+D17)</f>
        <v>8398975.3499999996</v>
      </c>
      <c r="E12" s="16">
        <v>8876020.0299999993</v>
      </c>
    </row>
    <row r="13" spans="1:5" ht="14.25" customHeight="1">
      <c r="A13" s="12" t="s">
        <v>21</v>
      </c>
      <c r="B13" s="13" t="s">
        <v>22</v>
      </c>
      <c r="C13" s="15">
        <v>1075069.26</v>
      </c>
      <c r="D13" s="15">
        <v>1075069.26</v>
      </c>
      <c r="E13" s="15">
        <v>1031080.29</v>
      </c>
    </row>
    <row r="14" spans="1:5" ht="12.75" customHeight="1">
      <c r="A14" s="12" t="s">
        <v>23</v>
      </c>
      <c r="B14" s="13" t="s">
        <v>24</v>
      </c>
      <c r="C14" s="15">
        <v>3940827.28</v>
      </c>
      <c r="D14" s="15">
        <v>6553262.7599999998</v>
      </c>
      <c r="E14" s="15">
        <v>6801633.9199999999</v>
      </c>
    </row>
    <row r="15" spans="1:5" ht="15" customHeight="1">
      <c r="A15" s="12" t="s">
        <v>25</v>
      </c>
      <c r="B15" s="13" t="s">
        <v>26</v>
      </c>
      <c r="C15" s="17">
        <v>108648.54</v>
      </c>
      <c r="D15" s="17">
        <v>168508.02</v>
      </c>
      <c r="E15" s="17">
        <v>486289.64</v>
      </c>
    </row>
    <row r="16" spans="1:5" ht="13.5" customHeight="1">
      <c r="A16" s="12" t="s">
        <v>27</v>
      </c>
      <c r="B16" s="13" t="s">
        <v>28</v>
      </c>
      <c r="C16" s="15">
        <v>990</v>
      </c>
      <c r="D16" s="15">
        <v>0</v>
      </c>
      <c r="E16" s="15"/>
    </row>
    <row r="17" spans="1:5" ht="15.75" customHeight="1">
      <c r="A17" s="12" t="s">
        <v>29</v>
      </c>
      <c r="B17" s="13" t="s">
        <v>30</v>
      </c>
      <c r="C17" s="15">
        <v>981980.05</v>
      </c>
      <c r="D17" s="15">
        <v>602135.31000000006</v>
      </c>
      <c r="E17" s="15">
        <v>557016.18000000005</v>
      </c>
    </row>
    <row r="18" spans="1:5" ht="15" customHeight="1">
      <c r="A18" s="12" t="s">
        <v>12</v>
      </c>
      <c r="B18" s="13" t="s">
        <v>31</v>
      </c>
      <c r="C18" s="15">
        <v>1296420.49</v>
      </c>
      <c r="D18" s="15">
        <v>395905.88</v>
      </c>
      <c r="E18" s="15">
        <v>34110</v>
      </c>
    </row>
    <row r="19" spans="1:5" ht="15" customHeight="1">
      <c r="A19" s="12" t="s">
        <v>14</v>
      </c>
      <c r="B19" s="13" t="s">
        <v>32</v>
      </c>
      <c r="C19" s="15"/>
      <c r="D19" s="15">
        <v>0</v>
      </c>
      <c r="E19" s="15"/>
    </row>
    <row r="20" spans="1:5" ht="13.5" customHeight="1">
      <c r="A20" s="10" t="s">
        <v>33</v>
      </c>
      <c r="B20" s="11" t="s">
        <v>34</v>
      </c>
      <c r="C20" s="9">
        <f>C21+C22</f>
        <v>0</v>
      </c>
      <c r="D20" s="9">
        <f>D21+D22</f>
        <v>0</v>
      </c>
      <c r="E20" s="9">
        <f>E21+E22</f>
        <v>0</v>
      </c>
    </row>
    <row r="21" spans="1:5" ht="12" customHeight="1">
      <c r="A21" s="12" t="s">
        <v>10</v>
      </c>
      <c r="B21" s="13" t="s">
        <v>35</v>
      </c>
      <c r="C21" s="15"/>
      <c r="D21" s="15"/>
      <c r="E21" s="15"/>
    </row>
    <row r="22" spans="1:5" ht="14.25" customHeight="1">
      <c r="A22" s="12" t="s">
        <v>12</v>
      </c>
      <c r="B22" s="13" t="s">
        <v>36</v>
      </c>
      <c r="C22" s="15"/>
      <c r="D22" s="15"/>
      <c r="E22" s="15"/>
    </row>
    <row r="23" spans="1:5" ht="13.5" customHeight="1">
      <c r="A23" s="10" t="s">
        <v>37</v>
      </c>
      <c r="B23" s="11" t="s">
        <v>38</v>
      </c>
      <c r="C23" s="9">
        <f>C24+C25+C26+C37</f>
        <v>0</v>
      </c>
      <c r="D23" s="9">
        <f>D24+D25+D26+D37</f>
        <v>0</v>
      </c>
      <c r="E23" s="9">
        <f>E24+E25+E26+E37</f>
        <v>0</v>
      </c>
    </row>
    <row r="24" spans="1:5" ht="14.25" customHeight="1">
      <c r="A24" s="12" t="s">
        <v>10</v>
      </c>
      <c r="B24" s="13" t="s">
        <v>39</v>
      </c>
      <c r="C24" s="15"/>
      <c r="D24" s="15"/>
      <c r="E24" s="15"/>
    </row>
    <row r="25" spans="1:5" ht="13.5" customHeight="1">
      <c r="A25" s="12" t="s">
        <v>12</v>
      </c>
      <c r="B25" s="13" t="s">
        <v>9</v>
      </c>
      <c r="C25" s="18"/>
      <c r="D25" s="18"/>
      <c r="E25" s="18"/>
    </row>
    <row r="26" spans="1:5" ht="13.5" customHeight="1">
      <c r="A26" s="12" t="s">
        <v>14</v>
      </c>
      <c r="B26" s="13" t="s">
        <v>40</v>
      </c>
      <c r="C26" s="18">
        <f>C27+C32</f>
        <v>0</v>
      </c>
      <c r="D26" s="18">
        <f>D27+D32</f>
        <v>0</v>
      </c>
      <c r="E26" s="18">
        <f>E27+E32</f>
        <v>0</v>
      </c>
    </row>
    <row r="27" spans="1:5" ht="15.75" customHeight="1">
      <c r="A27" s="12" t="s">
        <v>21</v>
      </c>
      <c r="B27" s="13" t="s">
        <v>41</v>
      </c>
      <c r="C27" s="18">
        <f>C28+C29+C30+C31</f>
        <v>0</v>
      </c>
      <c r="D27" s="18">
        <f>D28+D29+D30+D31</f>
        <v>0</v>
      </c>
      <c r="E27" s="18">
        <f>E28+E29+E30+E31</f>
        <v>0</v>
      </c>
    </row>
    <row r="28" spans="1:5" ht="12.75" customHeight="1">
      <c r="A28" s="12" t="s">
        <v>42</v>
      </c>
      <c r="B28" s="13" t="s">
        <v>43</v>
      </c>
      <c r="C28" s="15"/>
      <c r="D28" s="15"/>
      <c r="E28" s="15"/>
    </row>
    <row r="29" spans="1:5" ht="12.75" customHeight="1">
      <c r="A29" s="12" t="s">
        <v>42</v>
      </c>
      <c r="B29" s="13" t="s">
        <v>44</v>
      </c>
      <c r="C29" s="15"/>
      <c r="D29" s="15"/>
      <c r="E29" s="15"/>
    </row>
    <row r="30" spans="1:5" ht="12.75" customHeight="1">
      <c r="A30" s="12" t="s">
        <v>42</v>
      </c>
      <c r="B30" s="13" t="s">
        <v>45</v>
      </c>
      <c r="C30" s="15"/>
      <c r="D30" s="15"/>
      <c r="E30" s="15"/>
    </row>
    <row r="31" spans="1:5" ht="12.75" customHeight="1">
      <c r="A31" s="12" t="s">
        <v>42</v>
      </c>
      <c r="B31" s="13" t="s">
        <v>46</v>
      </c>
      <c r="C31" s="18"/>
      <c r="D31" s="18"/>
      <c r="E31" s="18"/>
    </row>
    <row r="32" spans="1:5" ht="13.5" customHeight="1">
      <c r="A32" s="12" t="s">
        <v>23</v>
      </c>
      <c r="B32" s="13" t="s">
        <v>47</v>
      </c>
      <c r="C32" s="18">
        <f>C33+C34+C35+C36</f>
        <v>0</v>
      </c>
      <c r="D32" s="18">
        <f>D33+D34+D35+D36</f>
        <v>0</v>
      </c>
      <c r="E32" s="18">
        <f>E33+E34+E35+E36</f>
        <v>0</v>
      </c>
    </row>
    <row r="33" spans="1:5" ht="12.75" customHeight="1">
      <c r="A33" s="12" t="s">
        <v>42</v>
      </c>
      <c r="B33" s="13" t="s">
        <v>43</v>
      </c>
      <c r="C33" s="15"/>
      <c r="D33" s="15"/>
      <c r="E33" s="15"/>
    </row>
    <row r="34" spans="1:5" ht="12" customHeight="1">
      <c r="A34" s="12" t="s">
        <v>42</v>
      </c>
      <c r="B34" s="13" t="s">
        <v>44</v>
      </c>
      <c r="C34" s="15"/>
      <c r="D34" s="15"/>
      <c r="E34" s="15"/>
    </row>
    <row r="35" spans="1:5" ht="13.5" customHeight="1">
      <c r="A35" s="12" t="s">
        <v>42</v>
      </c>
      <c r="B35" s="13" t="s">
        <v>45</v>
      </c>
      <c r="C35" s="15"/>
      <c r="D35" s="15"/>
      <c r="E35" s="15"/>
    </row>
    <row r="36" spans="1:5" ht="15" customHeight="1">
      <c r="A36" s="12" t="s">
        <v>42</v>
      </c>
      <c r="B36" s="13" t="s">
        <v>46</v>
      </c>
      <c r="C36" s="15"/>
      <c r="D36" s="15"/>
      <c r="E36" s="15"/>
    </row>
    <row r="37" spans="1:5" ht="15.75" customHeight="1">
      <c r="A37" s="12" t="s">
        <v>16</v>
      </c>
      <c r="B37" s="13" t="s">
        <v>48</v>
      </c>
      <c r="C37" s="15"/>
      <c r="D37" s="15"/>
      <c r="E37" s="15"/>
    </row>
    <row r="38" spans="1:5" ht="12.75" customHeight="1">
      <c r="A38" s="10" t="s">
        <v>49</v>
      </c>
      <c r="B38" s="11" t="s">
        <v>50</v>
      </c>
      <c r="C38" s="9">
        <f>C39+C40</f>
        <v>0</v>
      </c>
      <c r="D38" s="9">
        <f>D39+D40</f>
        <v>0</v>
      </c>
      <c r="E38" s="9">
        <f>E39+E40</f>
        <v>0</v>
      </c>
    </row>
    <row r="39" spans="1:5" ht="12.75" customHeight="1">
      <c r="A39" s="12" t="s">
        <v>10</v>
      </c>
      <c r="B39" s="13" t="s">
        <v>51</v>
      </c>
      <c r="C39" s="19"/>
      <c r="D39" s="19"/>
      <c r="E39" s="19"/>
    </row>
    <row r="40" spans="1:5" ht="13.5" customHeight="1">
      <c r="A40" s="12" t="s">
        <v>12</v>
      </c>
      <c r="B40" s="13" t="s">
        <v>52</v>
      </c>
      <c r="C40" s="17"/>
      <c r="D40" s="17"/>
      <c r="E40" s="17"/>
    </row>
    <row r="41" spans="1:5" ht="12" customHeight="1">
      <c r="A41" s="10" t="s">
        <v>53</v>
      </c>
      <c r="B41" s="11" t="s">
        <v>54</v>
      </c>
      <c r="C41" s="20">
        <f>SUM(C42+C48+C61+C78)</f>
        <v>2690287.66</v>
      </c>
      <c r="D41" s="20">
        <f>SUM(D42+D48+D61+D78)</f>
        <v>3610332.36</v>
      </c>
      <c r="E41" s="20">
        <f>SUM(E42+E48+E61+E78)</f>
        <v>3678365.0500000003</v>
      </c>
    </row>
    <row r="42" spans="1:5">
      <c r="A42" s="10" t="s">
        <v>8</v>
      </c>
      <c r="B42" s="11" t="s">
        <v>55</v>
      </c>
      <c r="C42" s="21">
        <f>SUM(C43+C44+C45+C46+C47)</f>
        <v>271378.44</v>
      </c>
      <c r="D42" s="21">
        <f>SUM(D43+D44+D45+D46+D47)</f>
        <v>197656.95</v>
      </c>
      <c r="E42" s="21">
        <f>SUM(E43+E44+E45+E46+E47)</f>
        <v>282588.96999999997</v>
      </c>
    </row>
    <row r="43" spans="1:5">
      <c r="A43" s="12" t="s">
        <v>10</v>
      </c>
      <c r="B43" s="13" t="s">
        <v>56</v>
      </c>
      <c r="C43" s="16">
        <v>235363.98</v>
      </c>
      <c r="D43" s="16">
        <v>170388.22</v>
      </c>
      <c r="E43" s="16">
        <v>261908.78</v>
      </c>
    </row>
    <row r="44" spans="1:5" ht="14.25" customHeight="1">
      <c r="A44" s="12" t="s">
        <v>12</v>
      </c>
      <c r="B44" s="13" t="s">
        <v>57</v>
      </c>
      <c r="C44" s="15">
        <v>36014.46</v>
      </c>
      <c r="D44" s="15">
        <v>27268.73</v>
      </c>
      <c r="E44" s="15">
        <v>20680.189999999999</v>
      </c>
    </row>
    <row r="45" spans="1:5" ht="12.75" customHeight="1">
      <c r="A45" s="12" t="s">
        <v>14</v>
      </c>
      <c r="B45" s="13" t="s">
        <v>58</v>
      </c>
      <c r="C45" s="15"/>
      <c r="D45" s="15"/>
      <c r="E45" s="15"/>
    </row>
    <row r="46" spans="1:5">
      <c r="A46" s="12" t="s">
        <v>16</v>
      </c>
      <c r="B46" s="13" t="s">
        <v>59</v>
      </c>
      <c r="C46" s="15"/>
      <c r="D46" s="15"/>
      <c r="E46" s="15"/>
    </row>
    <row r="47" spans="1:5" ht="12.75" customHeight="1">
      <c r="A47" s="12" t="s">
        <v>60</v>
      </c>
      <c r="B47" s="13" t="s">
        <v>61</v>
      </c>
      <c r="C47" s="9"/>
      <c r="D47" s="9"/>
      <c r="E47" s="9"/>
    </row>
    <row r="48" spans="1:5" ht="12" customHeight="1">
      <c r="A48" s="10" t="s">
        <v>18</v>
      </c>
      <c r="B48" s="11" t="s">
        <v>62</v>
      </c>
      <c r="C48" s="9">
        <f>+SUM(C49+C54)</f>
        <v>2339252.58</v>
      </c>
      <c r="D48" s="9">
        <f>+SUM(D49+D54)</f>
        <v>3383405.1799999997</v>
      </c>
      <c r="E48" s="9">
        <f>+SUM(E49+E54)</f>
        <v>3332908.7800000003</v>
      </c>
    </row>
    <row r="49" spans="1:5" ht="13.5" customHeight="1">
      <c r="A49" s="12" t="s">
        <v>10</v>
      </c>
      <c r="B49" s="13" t="s">
        <v>63</v>
      </c>
      <c r="C49" s="18">
        <f>SUM(C50+C53)</f>
        <v>0</v>
      </c>
      <c r="D49" s="18">
        <f>SUM(D50+D53)</f>
        <v>0</v>
      </c>
      <c r="E49" s="18">
        <f>SUM(E50+E53)</f>
        <v>0</v>
      </c>
    </row>
    <row r="50" spans="1:5" ht="12.75" customHeight="1">
      <c r="A50" s="12" t="s">
        <v>21</v>
      </c>
      <c r="B50" s="13" t="s">
        <v>64</v>
      </c>
      <c r="C50" s="18"/>
      <c r="D50" s="18"/>
      <c r="E50" s="18"/>
    </row>
    <row r="51" spans="1:5" ht="13.5" customHeight="1">
      <c r="A51" s="12" t="s">
        <v>42</v>
      </c>
      <c r="B51" s="13" t="s">
        <v>65</v>
      </c>
      <c r="C51" s="15"/>
      <c r="D51" s="15"/>
      <c r="E51" s="15"/>
    </row>
    <row r="52" spans="1:5" ht="12.75" customHeight="1">
      <c r="A52" s="12" t="s">
        <v>42</v>
      </c>
      <c r="B52" s="13" t="s">
        <v>66</v>
      </c>
      <c r="C52" s="15"/>
      <c r="D52" s="15"/>
      <c r="E52" s="15"/>
    </row>
    <row r="53" spans="1:5">
      <c r="A53" s="12" t="s">
        <v>23</v>
      </c>
      <c r="B53" s="13" t="s">
        <v>67</v>
      </c>
      <c r="C53" s="18"/>
      <c r="D53" s="18"/>
      <c r="E53" s="18"/>
    </row>
    <row r="54" spans="1:5" ht="12.75" customHeight="1">
      <c r="A54" s="12" t="s">
        <v>12</v>
      </c>
      <c r="B54" s="13" t="s">
        <v>68</v>
      </c>
      <c r="C54" s="18">
        <f>SUM(C55+C58+C59+C60)</f>
        <v>2339252.58</v>
      </c>
      <c r="D54" s="18">
        <f>SUM(D55+D58+D59+D60)</f>
        <v>3383405.1799999997</v>
      </c>
      <c r="E54" s="18">
        <f>SUM(E55+E58+E59+E60)</f>
        <v>3332908.7800000003</v>
      </c>
    </row>
    <row r="55" spans="1:5" ht="13.5" customHeight="1">
      <c r="A55" s="12" t="s">
        <v>21</v>
      </c>
      <c r="B55" s="13" t="s">
        <v>64</v>
      </c>
      <c r="C55" s="18">
        <f>C56+C57</f>
        <v>2197714.42</v>
      </c>
      <c r="D55" s="18">
        <f>D56+D57</f>
        <v>3252867.76</v>
      </c>
      <c r="E55" s="18">
        <f>E56+E57</f>
        <v>3125936.52</v>
      </c>
    </row>
    <row r="56" spans="1:5" ht="12.75" customHeight="1">
      <c r="A56" s="12" t="s">
        <v>42</v>
      </c>
      <c r="B56" s="13" t="s">
        <v>65</v>
      </c>
      <c r="C56" s="15">
        <v>2197714.42</v>
      </c>
      <c r="D56" s="15">
        <v>3252867.76</v>
      </c>
      <c r="E56" s="15">
        <v>3125936.52</v>
      </c>
    </row>
    <row r="57" spans="1:5" ht="12" customHeight="1">
      <c r="A57" s="12" t="s">
        <v>42</v>
      </c>
      <c r="B57" s="13" t="s">
        <v>66</v>
      </c>
      <c r="C57" s="15"/>
      <c r="D57" s="15"/>
      <c r="E57" s="15"/>
    </row>
    <row r="58" spans="1:5" ht="24.75" customHeight="1">
      <c r="A58" s="12" t="s">
        <v>23</v>
      </c>
      <c r="B58" s="13" t="s">
        <v>69</v>
      </c>
      <c r="C58" s="15"/>
      <c r="D58" s="15"/>
      <c r="E58" s="15"/>
    </row>
    <row r="59" spans="1:5">
      <c r="A59" s="12" t="s">
        <v>25</v>
      </c>
      <c r="B59" s="13" t="s">
        <v>67</v>
      </c>
      <c r="C59" s="15">
        <v>141538.16</v>
      </c>
      <c r="D59" s="15">
        <v>130537.42</v>
      </c>
      <c r="E59" s="15">
        <v>206972.26</v>
      </c>
    </row>
    <row r="60" spans="1:5" ht="12.75" customHeight="1">
      <c r="A60" s="12" t="s">
        <v>27</v>
      </c>
      <c r="B60" s="13" t="s">
        <v>70</v>
      </c>
      <c r="C60" s="15"/>
      <c r="D60" s="15"/>
      <c r="E60" s="15"/>
    </row>
    <row r="61" spans="1:5" ht="14.25" customHeight="1">
      <c r="A61" s="10" t="s">
        <v>33</v>
      </c>
      <c r="B61" s="11" t="s">
        <v>71</v>
      </c>
      <c r="C61" s="9">
        <f>SUM(C62+C77)</f>
        <v>46826.81</v>
      </c>
      <c r="D61" s="9">
        <f>SUM(D62+D77)</f>
        <v>7238.12</v>
      </c>
      <c r="E61" s="9">
        <f>SUM(E62+E77)</f>
        <v>39579.99</v>
      </c>
    </row>
    <row r="62" spans="1:5" ht="13.5" customHeight="1">
      <c r="A62" s="12" t="s">
        <v>10</v>
      </c>
      <c r="B62" s="13" t="s">
        <v>72</v>
      </c>
      <c r="C62" s="16">
        <f>(C63+C68+C73)</f>
        <v>46826.81</v>
      </c>
      <c r="D62" s="16">
        <f>(D63+D68+D73)</f>
        <v>7238.12</v>
      </c>
      <c r="E62" s="16">
        <f>(E63+E68+E73)</f>
        <v>39579.99</v>
      </c>
    </row>
    <row r="63" spans="1:5" ht="12" customHeight="1">
      <c r="A63" s="12" t="s">
        <v>21</v>
      </c>
      <c r="B63" s="13" t="s">
        <v>41</v>
      </c>
      <c r="C63" s="22">
        <f>SUM(C64:C67)</f>
        <v>0</v>
      </c>
      <c r="D63" s="22">
        <f>SUM(D64:D67)</f>
        <v>0</v>
      </c>
      <c r="E63" s="22">
        <f>SUM(E64:E67)</f>
        <v>0</v>
      </c>
    </row>
    <row r="64" spans="1:5" ht="13.5" customHeight="1">
      <c r="A64" s="12" t="s">
        <v>42</v>
      </c>
      <c r="B64" s="13" t="s">
        <v>43</v>
      </c>
      <c r="C64" s="15"/>
      <c r="D64" s="15"/>
      <c r="E64" s="15"/>
    </row>
    <row r="65" spans="1:5" ht="13.5" customHeight="1">
      <c r="A65" s="12" t="s">
        <v>42</v>
      </c>
      <c r="B65" s="13" t="s">
        <v>44</v>
      </c>
      <c r="C65" s="15"/>
      <c r="D65" s="15"/>
      <c r="E65" s="15"/>
    </row>
    <row r="66" spans="1:5" ht="15" customHeight="1">
      <c r="A66" s="12" t="s">
        <v>42</v>
      </c>
      <c r="B66" s="13" t="s">
        <v>45</v>
      </c>
      <c r="C66" s="15"/>
      <c r="D66" s="15"/>
      <c r="E66" s="15"/>
    </row>
    <row r="67" spans="1:5" ht="14.25" customHeight="1">
      <c r="A67" s="12" t="s">
        <v>42</v>
      </c>
      <c r="B67" s="13" t="s">
        <v>73</v>
      </c>
      <c r="C67" s="15"/>
      <c r="D67" s="15"/>
      <c r="E67" s="15"/>
    </row>
    <row r="68" spans="1:5" ht="14.25" customHeight="1">
      <c r="A68" s="12" t="s">
        <v>23</v>
      </c>
      <c r="B68" s="13" t="s">
        <v>47</v>
      </c>
      <c r="C68" s="18">
        <f>SUM(C69:C72)</f>
        <v>0</v>
      </c>
      <c r="D68" s="18">
        <f>SUM(D69:D72)</f>
        <v>0</v>
      </c>
      <c r="E68" s="18">
        <f>SUM(E69:E72)</f>
        <v>0</v>
      </c>
    </row>
    <row r="69" spans="1:5" ht="12.75" customHeight="1">
      <c r="A69" s="12" t="s">
        <v>42</v>
      </c>
      <c r="B69" s="13" t="s">
        <v>43</v>
      </c>
      <c r="C69" s="15"/>
      <c r="D69" s="15"/>
      <c r="E69" s="15"/>
    </row>
    <row r="70" spans="1:5" ht="13.5" customHeight="1">
      <c r="A70" s="12" t="s">
        <v>42</v>
      </c>
      <c r="B70" s="13" t="s">
        <v>44</v>
      </c>
      <c r="C70" s="15"/>
      <c r="D70" s="15"/>
      <c r="E70" s="15"/>
    </row>
    <row r="71" spans="1:5" ht="12" customHeight="1">
      <c r="A71" s="12" t="s">
        <v>42</v>
      </c>
      <c r="B71" s="13" t="s">
        <v>45</v>
      </c>
      <c r="C71" s="15"/>
      <c r="D71" s="15"/>
      <c r="E71" s="15"/>
    </row>
    <row r="72" spans="1:5" ht="12" customHeight="1">
      <c r="A72" s="12" t="s">
        <v>42</v>
      </c>
      <c r="B72" s="13" t="s">
        <v>73</v>
      </c>
      <c r="C72" s="15"/>
      <c r="D72" s="15"/>
      <c r="E72" s="15"/>
    </row>
    <row r="73" spans="1:5" ht="12.75" customHeight="1">
      <c r="A73" s="12" t="s">
        <v>25</v>
      </c>
      <c r="B73" s="13" t="s">
        <v>74</v>
      </c>
      <c r="C73" s="18">
        <f>SUM(C74+C75+C76)</f>
        <v>46826.81</v>
      </c>
      <c r="D73" s="18">
        <f>SUM(D74+D75+D76)</f>
        <v>7238.12</v>
      </c>
      <c r="E73" s="18">
        <f>SUM(E74+E75+E76)</f>
        <v>39579.99</v>
      </c>
    </row>
    <row r="74" spans="1:5" ht="13.5" customHeight="1">
      <c r="A74" s="12" t="s">
        <v>42</v>
      </c>
      <c r="B74" s="13" t="s">
        <v>75</v>
      </c>
      <c r="C74" s="15">
        <v>46826.81</v>
      </c>
      <c r="D74" s="15">
        <v>7238.12</v>
      </c>
      <c r="E74" s="15">
        <v>39579.99</v>
      </c>
    </row>
    <row r="75" spans="1:5" ht="12.75" customHeight="1">
      <c r="A75" s="12" t="s">
        <v>42</v>
      </c>
      <c r="B75" s="13" t="s">
        <v>76</v>
      </c>
      <c r="C75" s="15"/>
      <c r="D75" s="15"/>
      <c r="E75" s="15"/>
    </row>
    <row r="76" spans="1:5" ht="12.75" customHeight="1">
      <c r="A76" s="12" t="s">
        <v>42</v>
      </c>
      <c r="B76" s="13" t="s">
        <v>77</v>
      </c>
      <c r="C76" s="15"/>
      <c r="D76" s="15"/>
      <c r="E76" s="15"/>
    </row>
    <row r="77" spans="1:5" ht="14.25" customHeight="1">
      <c r="A77" s="12" t="s">
        <v>12</v>
      </c>
      <c r="B77" s="13" t="s">
        <v>78</v>
      </c>
      <c r="C77" s="15"/>
      <c r="D77" s="15"/>
      <c r="E77" s="15"/>
    </row>
    <row r="78" spans="1:5" ht="14.25" customHeight="1">
      <c r="A78" s="10" t="s">
        <v>37</v>
      </c>
      <c r="B78" s="11" t="s">
        <v>79</v>
      </c>
      <c r="C78" s="9">
        <v>32829.83</v>
      </c>
      <c r="D78" s="9">
        <v>22032.11</v>
      </c>
      <c r="E78" s="9">
        <v>23287.31</v>
      </c>
    </row>
    <row r="79" spans="1:5" ht="14.25" customHeight="1">
      <c r="A79" s="23"/>
      <c r="B79" s="24" t="s">
        <v>80</v>
      </c>
      <c r="C79" s="9">
        <f>SUM(C5+C41)</f>
        <v>10094223.280000001</v>
      </c>
      <c r="D79" s="9">
        <f>SUM(D5+D41)</f>
        <v>12405213.59</v>
      </c>
      <c r="E79" s="9">
        <f>SUM(E5+E41)</f>
        <v>12588495.08</v>
      </c>
    </row>
    <row r="82" spans="2:2">
      <c r="B82" s="25"/>
    </row>
  </sheetData>
  <mergeCells count="1">
    <mergeCell ref="A3:B4"/>
  </mergeCells>
  <pageMargins left="0.74803149606299213" right="0.74803149606299213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82"/>
  <sheetViews>
    <sheetView tabSelected="1" zoomScale="120" zoomScaleNormal="12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G24" sqref="G24"/>
    </sheetView>
  </sheetViews>
  <sheetFormatPr defaultRowHeight="12.75"/>
  <cols>
    <col min="1" max="1" width="4.5703125" customWidth="1"/>
    <col min="2" max="2" width="55.5703125" customWidth="1"/>
    <col min="3" max="3" width="13.7109375" customWidth="1"/>
    <col min="4" max="4" width="14.28515625" customWidth="1"/>
    <col min="5" max="5" width="13.5703125" customWidth="1"/>
    <col min="6" max="6" width="19.28515625" customWidth="1"/>
  </cols>
  <sheetData>
    <row r="2" spans="1:5">
      <c r="B2" t="s">
        <v>0</v>
      </c>
    </row>
    <row r="3" spans="1:5">
      <c r="A3" s="1" t="s">
        <v>81</v>
      </c>
      <c r="B3" s="2"/>
      <c r="C3" s="3" t="s">
        <v>2</v>
      </c>
      <c r="D3" s="3" t="s">
        <v>2</v>
      </c>
      <c r="E3" s="3" t="s">
        <v>2</v>
      </c>
    </row>
    <row r="4" spans="1:5">
      <c r="A4" s="4"/>
      <c r="B4" s="5"/>
      <c r="C4" s="26" t="s">
        <v>3</v>
      </c>
      <c r="D4" s="26" t="s">
        <v>4</v>
      </c>
      <c r="E4" s="26" t="s">
        <v>5</v>
      </c>
    </row>
    <row r="5" spans="1:5">
      <c r="A5" s="7" t="s">
        <v>6</v>
      </c>
      <c r="B5" s="8" t="s">
        <v>82</v>
      </c>
      <c r="C5" s="27">
        <f>(C6+C7+C8+C9+C10+C11+C12+C13+C14)</f>
        <v>-2810896.4699999993</v>
      </c>
      <c r="D5" s="27">
        <f>(D6+D7+D8+D9+D10+D11+D12+D13+D14)</f>
        <v>-2360424.4000000008</v>
      </c>
      <c r="E5" s="27">
        <f>(E6+E7+E8+E9+E10+E11+E12+E13+E14)</f>
        <v>-2308816.4099999997</v>
      </c>
    </row>
    <row r="6" spans="1:5" ht="15" customHeight="1">
      <c r="A6" s="10" t="s">
        <v>8</v>
      </c>
      <c r="B6" s="11" t="s">
        <v>83</v>
      </c>
      <c r="C6" s="28">
        <v>8372766.9299999997</v>
      </c>
      <c r="D6" s="28">
        <v>8372766.9299999997</v>
      </c>
      <c r="E6" s="28">
        <v>7991159.5300000003</v>
      </c>
    </row>
    <row r="7" spans="1:5" ht="15.75" customHeight="1">
      <c r="A7" s="10" t="s">
        <v>18</v>
      </c>
      <c r="B7" s="11" t="s">
        <v>84</v>
      </c>
      <c r="C7" s="28"/>
      <c r="D7" s="28"/>
      <c r="E7" s="28"/>
    </row>
    <row r="8" spans="1:5" ht="15.75" customHeight="1">
      <c r="A8" s="10" t="s">
        <v>33</v>
      </c>
      <c r="B8" s="11" t="s">
        <v>85</v>
      </c>
      <c r="C8" s="28"/>
      <c r="D8" s="28"/>
      <c r="E8" s="28"/>
    </row>
    <row r="9" spans="1:5" ht="13.5" customHeight="1">
      <c r="A9" s="10" t="s">
        <v>37</v>
      </c>
      <c r="B9" s="11" t="s">
        <v>86</v>
      </c>
      <c r="C9" s="28"/>
      <c r="D9" s="28"/>
      <c r="E9" s="28"/>
    </row>
    <row r="10" spans="1:5" ht="17.25" customHeight="1">
      <c r="A10" s="10" t="s">
        <v>49</v>
      </c>
      <c r="B10" s="11" t="s">
        <v>87</v>
      </c>
      <c r="C10" s="28"/>
      <c r="D10" s="28"/>
      <c r="E10" s="28"/>
    </row>
    <row r="11" spans="1:5" ht="15.75" customHeight="1">
      <c r="A11" s="10" t="s">
        <v>88</v>
      </c>
      <c r="B11" s="11" t="s">
        <v>89</v>
      </c>
      <c r="C11" s="28"/>
      <c r="D11" s="28"/>
      <c r="E11" s="28"/>
    </row>
    <row r="12" spans="1:5" ht="13.5" customHeight="1">
      <c r="A12" s="10" t="s">
        <v>90</v>
      </c>
      <c r="B12" s="11" t="s">
        <v>91</v>
      </c>
      <c r="C12" s="28">
        <v>-11805115.039999999</v>
      </c>
      <c r="D12" s="28">
        <v>-11183663.4</v>
      </c>
      <c r="E12" s="28">
        <v>-10733191.33</v>
      </c>
    </row>
    <row r="13" spans="1:5" ht="15" customHeight="1">
      <c r="A13" s="10" t="s">
        <v>92</v>
      </c>
      <c r="B13" s="11" t="s">
        <v>93</v>
      </c>
      <c r="C13" s="28">
        <v>621451.64</v>
      </c>
      <c r="D13" s="28">
        <v>450472.07</v>
      </c>
      <c r="E13" s="28">
        <v>433215.39</v>
      </c>
    </row>
    <row r="14" spans="1:5" ht="25.5" customHeight="1">
      <c r="A14" s="10" t="s">
        <v>94</v>
      </c>
      <c r="B14" s="11" t="s">
        <v>95</v>
      </c>
      <c r="C14" s="28"/>
      <c r="D14" s="28">
        <v>0</v>
      </c>
      <c r="E14" s="28"/>
    </row>
    <row r="15" spans="1:5" ht="15" customHeight="1">
      <c r="A15" s="10" t="s">
        <v>53</v>
      </c>
      <c r="B15" s="11" t="s">
        <v>96</v>
      </c>
      <c r="C15" s="9">
        <f>SUM(C16+C24+C31+C50)</f>
        <v>12905119.75</v>
      </c>
      <c r="D15" s="9">
        <f>SUM(D16+D24+D31+D50)</f>
        <v>14765637.989999998</v>
      </c>
      <c r="E15" s="9">
        <f>SUM(E16+E24+E31+E50)</f>
        <v>14897311.49</v>
      </c>
    </row>
    <row r="16" spans="1:5">
      <c r="A16" s="10" t="s">
        <v>8</v>
      </c>
      <c r="B16" s="11" t="s">
        <v>97</v>
      </c>
      <c r="C16" s="9">
        <f>(C17+C18+C21)</f>
        <v>2452677.73</v>
      </c>
      <c r="D16" s="9">
        <f>(D17+D18+D21)</f>
        <v>3229478.63</v>
      </c>
      <c r="E16" s="9">
        <f>(E17+E18+E21)</f>
        <v>3721029.76</v>
      </c>
    </row>
    <row r="17" spans="1:5" ht="15.75" customHeight="1">
      <c r="A17" s="12" t="s">
        <v>10</v>
      </c>
      <c r="B17" s="13" t="s">
        <v>98</v>
      </c>
      <c r="C17" s="18"/>
      <c r="D17" s="18"/>
      <c r="E17" s="18"/>
    </row>
    <row r="18" spans="1:5" ht="15" customHeight="1">
      <c r="A18" s="12" t="s">
        <v>12</v>
      </c>
      <c r="B18" s="13" t="s">
        <v>99</v>
      </c>
      <c r="C18" s="18">
        <f>SUM(C19:C20)</f>
        <v>1688992.01</v>
      </c>
      <c r="D18" s="18">
        <f>SUM(D19:D20)</f>
        <v>1794934.47</v>
      </c>
      <c r="E18" s="18">
        <f>SUM(E19:E20)</f>
        <v>2585446.38</v>
      </c>
    </row>
    <row r="19" spans="1:5">
      <c r="A19" s="12" t="s">
        <v>42</v>
      </c>
      <c r="B19" s="13" t="s">
        <v>100</v>
      </c>
      <c r="C19" s="15">
        <v>1292404</v>
      </c>
      <c r="D19" s="15">
        <v>1564278</v>
      </c>
      <c r="E19" s="15">
        <v>1929266.39</v>
      </c>
    </row>
    <row r="20" spans="1:5">
      <c r="A20" s="12" t="s">
        <v>42</v>
      </c>
      <c r="B20" s="13" t="s">
        <v>101</v>
      </c>
      <c r="C20" s="15">
        <v>396588.01</v>
      </c>
      <c r="D20" s="15">
        <v>230656.47</v>
      </c>
      <c r="E20" s="15">
        <v>656179.99</v>
      </c>
    </row>
    <row r="21" spans="1:5">
      <c r="A21" s="12" t="s">
        <v>14</v>
      </c>
      <c r="B21" s="13" t="s">
        <v>102</v>
      </c>
      <c r="C21" s="18">
        <f>(C22+C23)</f>
        <v>763685.72</v>
      </c>
      <c r="D21" s="18">
        <f>(D22+D23)</f>
        <v>1434544.1600000001</v>
      </c>
      <c r="E21" s="18">
        <f>(E22+E23)</f>
        <v>1135583.3799999999</v>
      </c>
    </row>
    <row r="22" spans="1:5">
      <c r="A22" s="12" t="s">
        <v>42</v>
      </c>
      <c r="B22" s="13" t="s">
        <v>103</v>
      </c>
      <c r="C22" s="15"/>
      <c r="D22" s="15">
        <v>471047.59</v>
      </c>
      <c r="E22" s="15">
        <v>461695.54</v>
      </c>
    </row>
    <row r="23" spans="1:5">
      <c r="A23" s="12" t="s">
        <v>42</v>
      </c>
      <c r="B23" s="13" t="s">
        <v>104</v>
      </c>
      <c r="C23" s="16">
        <v>763685.72</v>
      </c>
      <c r="D23" s="16">
        <v>963496.57000000007</v>
      </c>
      <c r="E23" s="16">
        <v>673887.84</v>
      </c>
    </row>
    <row r="24" spans="1:5" ht="15.75" customHeight="1">
      <c r="A24" s="10" t="s">
        <v>18</v>
      </c>
      <c r="B24" s="11" t="s">
        <v>105</v>
      </c>
      <c r="C24" s="9">
        <f>(C25+C26)</f>
        <v>1757467.2</v>
      </c>
      <c r="D24" s="9">
        <f>(D25+D26)</f>
        <v>1288720.1499999999</v>
      </c>
      <c r="E24" s="9">
        <f>(E25+E26)</f>
        <v>715888.36</v>
      </c>
    </row>
    <row r="25" spans="1:5" ht="13.5" customHeight="1">
      <c r="A25" s="12" t="s">
        <v>10</v>
      </c>
      <c r="B25" s="13" t="s">
        <v>106</v>
      </c>
      <c r="C25" s="15"/>
      <c r="D25" s="15"/>
      <c r="E25" s="15"/>
    </row>
    <row r="26" spans="1:5" ht="13.5" customHeight="1">
      <c r="A26" s="12" t="s">
        <v>12</v>
      </c>
      <c r="B26" s="13" t="s">
        <v>107</v>
      </c>
      <c r="C26" s="18">
        <f>C27+C28+C29+C30</f>
        <v>1757467.2</v>
      </c>
      <c r="D26" s="18">
        <f>D27+D28+D29+D30</f>
        <v>1288720.1499999999</v>
      </c>
      <c r="E26" s="18">
        <f>E27+E28+E29+E30</f>
        <v>715888.36</v>
      </c>
    </row>
    <row r="27" spans="1:5">
      <c r="A27" s="12" t="s">
        <v>21</v>
      </c>
      <c r="B27" s="13" t="s">
        <v>108</v>
      </c>
      <c r="C27" s="15">
        <v>1603757.43</v>
      </c>
      <c r="D27" s="15">
        <v>1288720.1499999999</v>
      </c>
      <c r="E27" s="15">
        <v>715888.36</v>
      </c>
    </row>
    <row r="28" spans="1:5" ht="12.75" customHeight="1">
      <c r="A28" s="12" t="s">
        <v>23</v>
      </c>
      <c r="B28" s="13" t="s">
        <v>109</v>
      </c>
      <c r="C28" s="15"/>
      <c r="D28" s="15"/>
      <c r="E28" s="15"/>
    </row>
    <row r="29" spans="1:5">
      <c r="A29" s="12" t="s">
        <v>25</v>
      </c>
      <c r="B29" s="13" t="s">
        <v>110</v>
      </c>
      <c r="C29" s="15"/>
      <c r="D29" s="15"/>
      <c r="E29" s="15"/>
    </row>
    <row r="30" spans="1:5">
      <c r="A30" s="12" t="s">
        <v>27</v>
      </c>
      <c r="B30" s="13" t="s">
        <v>67</v>
      </c>
      <c r="C30" s="15">
        <v>153709.76999999999</v>
      </c>
      <c r="D30" s="15">
        <v>0</v>
      </c>
      <c r="E30" s="15"/>
    </row>
    <row r="31" spans="1:5" ht="13.5" customHeight="1">
      <c r="A31" s="10" t="s">
        <v>33</v>
      </c>
      <c r="B31" s="11" t="s">
        <v>111</v>
      </c>
      <c r="C31" s="9">
        <f>SUM(C32+C37+C49)</f>
        <v>5215150.91</v>
      </c>
      <c r="D31" s="9">
        <f>SUM(D32+D37+D49)</f>
        <v>5831925.4099999992</v>
      </c>
      <c r="E31" s="9">
        <f>SUM(E32+E37+E49)</f>
        <v>5754874.7699999996</v>
      </c>
    </row>
    <row r="32" spans="1:5" ht="13.5" customHeight="1">
      <c r="A32" s="12" t="s">
        <v>10</v>
      </c>
      <c r="B32" s="13" t="s">
        <v>106</v>
      </c>
      <c r="C32" s="18">
        <f>+SUM(C33+C36)</f>
        <v>0</v>
      </c>
      <c r="D32" s="18">
        <f>+SUM(D33+D36)</f>
        <v>0</v>
      </c>
      <c r="E32" s="18">
        <f>+SUM(E33+E36)</f>
        <v>0</v>
      </c>
    </row>
    <row r="33" spans="1:6" ht="13.5" customHeight="1">
      <c r="A33" s="12" t="s">
        <v>21</v>
      </c>
      <c r="B33" s="13" t="s">
        <v>112</v>
      </c>
      <c r="C33" s="18">
        <f>SUM(C34+C35)</f>
        <v>0</v>
      </c>
      <c r="D33" s="18">
        <f>SUM(D34+D35)</f>
        <v>0</v>
      </c>
      <c r="E33" s="18">
        <f>SUM(E34+E35)</f>
        <v>0</v>
      </c>
    </row>
    <row r="34" spans="1:6">
      <c r="A34" s="12" t="s">
        <v>42</v>
      </c>
      <c r="B34" s="13" t="s">
        <v>65</v>
      </c>
      <c r="C34" s="15"/>
      <c r="D34" s="15"/>
      <c r="E34" s="15"/>
    </row>
    <row r="35" spans="1:6">
      <c r="A35" s="12" t="s">
        <v>42</v>
      </c>
      <c r="B35" s="13" t="s">
        <v>66</v>
      </c>
      <c r="C35" s="15"/>
      <c r="D35" s="15"/>
      <c r="E35" s="15"/>
      <c r="F35" s="29"/>
    </row>
    <row r="36" spans="1:6">
      <c r="A36" s="12" t="s">
        <v>23</v>
      </c>
      <c r="B36" s="13" t="s">
        <v>67</v>
      </c>
      <c r="C36" s="15"/>
      <c r="D36" s="15"/>
      <c r="E36" s="15"/>
      <c r="F36" s="29"/>
    </row>
    <row r="37" spans="1:6" ht="12.75" customHeight="1">
      <c r="A37" s="12" t="s">
        <v>12</v>
      </c>
      <c r="B37" s="13" t="s">
        <v>107</v>
      </c>
      <c r="C37" s="18">
        <f>C38+C39+C40+C41+C44+C45+C46+C47+C48</f>
        <v>5018712.2</v>
      </c>
      <c r="D37" s="18">
        <f>D38+D39+D40+D41+D44+D45+D46+D47+D48</f>
        <v>5644402.7399999993</v>
      </c>
      <c r="E37" s="18">
        <f>E38+E39+E40+E41+E44+E45+E46+E47+E48</f>
        <v>5571922.6299999999</v>
      </c>
      <c r="F37" s="29"/>
    </row>
    <row r="38" spans="1:6">
      <c r="A38" s="12" t="s">
        <v>21</v>
      </c>
      <c r="B38" s="13" t="s">
        <v>108</v>
      </c>
      <c r="C38" s="15">
        <v>2009574.27</v>
      </c>
      <c r="D38" s="15">
        <v>2276058.06</v>
      </c>
      <c r="E38" s="15">
        <v>2541171.0499999998</v>
      </c>
      <c r="F38" s="29"/>
    </row>
    <row r="39" spans="1:6" ht="13.5" customHeight="1">
      <c r="A39" s="12" t="s">
        <v>23</v>
      </c>
      <c r="B39" s="13" t="s">
        <v>109</v>
      </c>
      <c r="C39" s="15"/>
      <c r="D39" s="15"/>
      <c r="E39" s="15"/>
      <c r="F39" s="29"/>
    </row>
    <row r="40" spans="1:6">
      <c r="A40" s="12" t="s">
        <v>25</v>
      </c>
      <c r="B40" s="13" t="s">
        <v>110</v>
      </c>
      <c r="C40" s="15"/>
      <c r="D40" s="15"/>
      <c r="E40" s="15"/>
      <c r="F40" s="29"/>
    </row>
    <row r="41" spans="1:6" ht="13.5" customHeight="1">
      <c r="A41" s="12" t="s">
        <v>27</v>
      </c>
      <c r="B41" s="13" t="s">
        <v>112</v>
      </c>
      <c r="C41" s="18">
        <f>C42+C43</f>
        <v>1909170.32</v>
      </c>
      <c r="D41" s="18">
        <f>D42+D43</f>
        <v>2505012.38</v>
      </c>
      <c r="E41" s="18">
        <f>E42+E43</f>
        <v>2040626.54</v>
      </c>
      <c r="F41" s="30"/>
    </row>
    <row r="42" spans="1:6">
      <c r="A42" s="12" t="s">
        <v>42</v>
      </c>
      <c r="B42" s="13" t="s">
        <v>65</v>
      </c>
      <c r="C42" s="15">
        <v>1909170.32</v>
      </c>
      <c r="D42" s="15">
        <v>2505012.38</v>
      </c>
      <c r="E42" s="15">
        <v>2040626.54</v>
      </c>
    </row>
    <row r="43" spans="1:6">
      <c r="A43" s="12" t="s">
        <v>42</v>
      </c>
      <c r="B43" s="13" t="s">
        <v>66</v>
      </c>
      <c r="C43" s="15"/>
      <c r="D43" s="15"/>
      <c r="E43" s="15"/>
    </row>
    <row r="44" spans="1:6" ht="15" customHeight="1">
      <c r="A44" s="12" t="s">
        <v>29</v>
      </c>
      <c r="B44" s="13" t="s">
        <v>113</v>
      </c>
      <c r="C44" s="15"/>
      <c r="D44" s="15"/>
      <c r="E44" s="15"/>
    </row>
    <row r="45" spans="1:6">
      <c r="A45" s="12" t="s">
        <v>114</v>
      </c>
      <c r="B45" s="13" t="s">
        <v>115</v>
      </c>
      <c r="C45" s="15"/>
      <c r="D45" s="15"/>
      <c r="E45" s="15"/>
    </row>
    <row r="46" spans="1:6" ht="13.5" customHeight="1">
      <c r="A46" s="12" t="s">
        <v>116</v>
      </c>
      <c r="B46" s="13" t="s">
        <v>117</v>
      </c>
      <c r="C46" s="15">
        <v>555179.97</v>
      </c>
      <c r="D46" s="15">
        <v>296477.96999999997</v>
      </c>
      <c r="E46" s="15">
        <v>322705.53000000003</v>
      </c>
    </row>
    <row r="47" spans="1:6">
      <c r="A47" s="12" t="s">
        <v>118</v>
      </c>
      <c r="B47" s="13" t="s">
        <v>119</v>
      </c>
      <c r="C47" s="15">
        <v>456465.61</v>
      </c>
      <c r="D47" s="15">
        <v>518332.88</v>
      </c>
      <c r="E47" s="15">
        <v>550496.23</v>
      </c>
    </row>
    <row r="48" spans="1:6">
      <c r="A48" s="12" t="s">
        <v>120</v>
      </c>
      <c r="B48" s="13" t="s">
        <v>67</v>
      </c>
      <c r="C48" s="15">
        <v>88322.03</v>
      </c>
      <c r="D48" s="15">
        <v>48521.45</v>
      </c>
      <c r="E48" s="15">
        <v>116923.28</v>
      </c>
    </row>
    <row r="49" spans="1:5">
      <c r="A49" s="12" t="s">
        <v>14</v>
      </c>
      <c r="B49" s="13" t="s">
        <v>121</v>
      </c>
      <c r="C49" s="15">
        <v>196438.71</v>
      </c>
      <c r="D49" s="15">
        <v>187522.67</v>
      </c>
      <c r="E49" s="15">
        <v>182952.14</v>
      </c>
    </row>
    <row r="50" spans="1:5" ht="13.5" customHeight="1">
      <c r="A50" s="10" t="s">
        <v>37</v>
      </c>
      <c r="B50" s="11" t="s">
        <v>122</v>
      </c>
      <c r="C50" s="9">
        <f>SUM(C51+C52)</f>
        <v>3479823.91</v>
      </c>
      <c r="D50" s="9">
        <f>SUM(D51+D52)</f>
        <v>4415513.8</v>
      </c>
      <c r="E50" s="9">
        <f>SUM(E51+E52)</f>
        <v>4705518.5999999996</v>
      </c>
    </row>
    <row r="51" spans="1:5">
      <c r="A51" s="12" t="s">
        <v>10</v>
      </c>
      <c r="B51" s="13" t="s">
        <v>123</v>
      </c>
      <c r="C51" s="15"/>
      <c r="D51" s="15"/>
      <c r="E51" s="15"/>
    </row>
    <row r="52" spans="1:5" ht="15" customHeight="1">
      <c r="A52" s="12" t="s">
        <v>12</v>
      </c>
      <c r="B52" s="13" t="s">
        <v>52</v>
      </c>
      <c r="C52" s="18">
        <f>SUM(C53+C54)</f>
        <v>3479823.91</v>
      </c>
      <c r="D52" s="18">
        <f>SUM(D53+D54)</f>
        <v>4415513.8</v>
      </c>
      <c r="E52" s="18">
        <f>SUM(E53+E54)</f>
        <v>4705518.5999999996</v>
      </c>
    </row>
    <row r="53" spans="1:5">
      <c r="A53" s="12" t="s">
        <v>42</v>
      </c>
      <c r="B53" s="13" t="s">
        <v>103</v>
      </c>
      <c r="C53" s="15">
        <v>3040454.08</v>
      </c>
      <c r="D53" s="15">
        <v>3881756.89</v>
      </c>
      <c r="E53" s="15">
        <v>4179570.1899999995</v>
      </c>
    </row>
    <row r="54" spans="1:5">
      <c r="A54" s="12" t="s">
        <v>42</v>
      </c>
      <c r="B54" s="13" t="s">
        <v>124</v>
      </c>
      <c r="C54" s="15">
        <v>439369.83</v>
      </c>
      <c r="D54" s="15">
        <v>533756.91</v>
      </c>
      <c r="E54" s="15">
        <v>525948.41</v>
      </c>
    </row>
    <row r="55" spans="1:5">
      <c r="A55" s="12"/>
      <c r="B55" s="13"/>
      <c r="C55" s="31"/>
      <c r="D55" s="31"/>
      <c r="E55" s="31"/>
    </row>
    <row r="56" spans="1:5">
      <c r="A56" s="12"/>
      <c r="B56" s="13"/>
      <c r="C56" s="31"/>
      <c r="D56" s="31"/>
      <c r="E56" s="31"/>
    </row>
    <row r="57" spans="1:5">
      <c r="A57" s="12"/>
      <c r="B57" s="13"/>
      <c r="C57" s="31"/>
      <c r="D57" s="31"/>
      <c r="E57" s="31"/>
    </row>
    <row r="58" spans="1:5">
      <c r="A58" s="12"/>
      <c r="B58" s="13"/>
      <c r="C58" s="31"/>
      <c r="D58" s="31"/>
      <c r="E58" s="31"/>
    </row>
    <row r="59" spans="1:5">
      <c r="A59" s="12"/>
      <c r="B59" s="13"/>
      <c r="C59" s="31"/>
      <c r="D59" s="31"/>
      <c r="E59" s="31"/>
    </row>
    <row r="60" spans="1:5">
      <c r="A60" s="12"/>
      <c r="B60" s="13"/>
      <c r="C60" s="31"/>
      <c r="D60" s="31"/>
      <c r="E60" s="31"/>
    </row>
    <row r="61" spans="1:5">
      <c r="A61" s="12"/>
      <c r="B61" s="13"/>
      <c r="C61" s="31"/>
      <c r="D61" s="31"/>
      <c r="E61" s="31"/>
    </row>
    <row r="62" spans="1:5">
      <c r="A62" s="12"/>
      <c r="B62" s="13"/>
      <c r="C62" s="31"/>
      <c r="D62" s="31"/>
      <c r="E62" s="31"/>
    </row>
    <row r="63" spans="1:5">
      <c r="A63" s="12"/>
      <c r="B63" s="13"/>
      <c r="C63" s="31"/>
      <c r="D63" s="31"/>
      <c r="E63" s="31"/>
    </row>
    <row r="64" spans="1:5">
      <c r="A64" s="12"/>
      <c r="B64" s="13"/>
      <c r="C64" s="31"/>
      <c r="D64" s="31"/>
      <c r="E64" s="31"/>
    </row>
    <row r="65" spans="1:5">
      <c r="A65" s="12"/>
      <c r="B65" s="13"/>
      <c r="C65" s="31"/>
      <c r="D65" s="31"/>
      <c r="E65" s="31"/>
    </row>
    <row r="66" spans="1:5">
      <c r="A66" s="12"/>
      <c r="B66" s="13"/>
      <c r="C66" s="31"/>
      <c r="D66" s="31"/>
      <c r="E66" s="31"/>
    </row>
    <row r="67" spans="1:5">
      <c r="A67" s="12"/>
      <c r="B67" s="13"/>
      <c r="C67" s="31"/>
      <c r="D67" s="31"/>
      <c r="E67" s="31"/>
    </row>
    <row r="68" spans="1:5">
      <c r="A68" s="12"/>
      <c r="B68" s="13"/>
      <c r="C68" s="31"/>
      <c r="D68" s="31"/>
      <c r="E68" s="31"/>
    </row>
    <row r="69" spans="1:5">
      <c r="A69" s="12"/>
      <c r="B69" s="13"/>
      <c r="C69" s="31"/>
      <c r="D69" s="31"/>
      <c r="E69" s="31"/>
    </row>
    <row r="70" spans="1:5">
      <c r="A70" s="12"/>
      <c r="B70" s="13"/>
      <c r="C70" s="31"/>
      <c r="D70" s="31"/>
      <c r="E70" s="31"/>
    </row>
    <row r="71" spans="1:5">
      <c r="A71" s="12"/>
      <c r="B71" s="13"/>
      <c r="C71" s="31"/>
      <c r="D71" s="31"/>
      <c r="E71" s="31"/>
    </row>
    <row r="72" spans="1:5">
      <c r="A72" s="12"/>
      <c r="B72" s="13"/>
      <c r="C72" s="31"/>
      <c r="D72" s="31"/>
      <c r="E72" s="31"/>
    </row>
    <row r="73" spans="1:5">
      <c r="A73" s="12"/>
      <c r="B73" s="13"/>
      <c r="C73" s="31"/>
      <c r="D73" s="31"/>
      <c r="E73" s="31"/>
    </row>
    <row r="74" spans="1:5">
      <c r="A74" s="12"/>
      <c r="B74" s="13"/>
      <c r="C74" s="31"/>
      <c r="D74" s="31"/>
      <c r="E74" s="31"/>
    </row>
    <row r="75" spans="1:5">
      <c r="A75" s="12"/>
      <c r="B75" s="13"/>
      <c r="C75" s="31"/>
      <c r="D75" s="31"/>
      <c r="E75" s="31"/>
    </row>
    <row r="76" spans="1:5">
      <c r="A76" s="12"/>
      <c r="B76" s="13"/>
      <c r="C76" s="31"/>
      <c r="D76" s="31"/>
      <c r="E76" s="31"/>
    </row>
    <row r="77" spans="1:5">
      <c r="A77" s="12"/>
      <c r="B77" s="13"/>
      <c r="C77" s="31"/>
      <c r="D77" s="31"/>
      <c r="E77" s="31"/>
    </row>
    <row r="78" spans="1:5">
      <c r="A78" s="12"/>
      <c r="B78" s="13"/>
      <c r="C78" s="31"/>
      <c r="D78" s="31"/>
      <c r="E78" s="31"/>
    </row>
    <row r="79" spans="1:5">
      <c r="A79" s="23"/>
      <c r="B79" s="24" t="s">
        <v>125</v>
      </c>
      <c r="C79" s="9">
        <f>SUM(C5+C15)</f>
        <v>10094223.280000001</v>
      </c>
      <c r="D79" s="9">
        <f>SUM(D5+D15)</f>
        <v>12405213.589999998</v>
      </c>
      <c r="E79" s="9">
        <f>SUM(E5+E15)</f>
        <v>12588495.08</v>
      </c>
    </row>
    <row r="81" spans="2:5">
      <c r="C81" s="30">
        <f>'[1]Bilans miesięcznie aktywa'!F79-'Bilans pasywa 2012-2014'!C79</f>
        <v>0</v>
      </c>
      <c r="D81" s="30">
        <f>'[1]Bilans miesięcznie aktywa'!G79-'Bilans pasywa 2012-2014'!D79</f>
        <v>0</v>
      </c>
      <c r="E81" s="30">
        <f>'[1]Bilans miesięcznie aktywa'!F79-'[1]Bilans miesiecznie pasywa'!F79</f>
        <v>0</v>
      </c>
    </row>
    <row r="82" spans="2:5">
      <c r="B82" s="25"/>
    </row>
  </sheetData>
  <mergeCells count="1">
    <mergeCell ref="A3:B4"/>
  </mergeCells>
  <pageMargins left="0.74803149606299213" right="0.74803149606299213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 aktywa 2012-2014</vt:lpstr>
      <vt:lpstr>Bilans pasywa 2012-2014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2015-11-10T10:27:14Z</dcterms:created>
  <dcterms:modified xsi:type="dcterms:W3CDTF">2015-11-10T10:37:52Z</dcterms:modified>
</cp:coreProperties>
</file>